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7635" windowHeight="4650"/>
  </bookViews>
  <sheets>
    <sheet name="Eight Coins" sheetId="4" r:id="rId1"/>
    <sheet name="Skulls" sheetId="5" r:id="rId2"/>
    <sheet name="TV Hours" sheetId="6" r:id="rId3"/>
  </sheets>
  <calcPr calcId="145621"/>
</workbook>
</file>

<file path=xl/calcChain.xml><?xml version="1.0" encoding="utf-8"?>
<calcChain xmlns="http://schemas.openxmlformats.org/spreadsheetml/2006/main">
  <c r="F46" i="6" l="1"/>
  <c r="F45" i="6"/>
  <c r="F44" i="6"/>
  <c r="F43" i="6"/>
  <c r="F42" i="6"/>
  <c r="F41" i="6"/>
  <c r="F40" i="6"/>
  <c r="F39" i="6"/>
  <c r="F28" i="6"/>
  <c r="F27" i="6"/>
  <c r="F26" i="6"/>
  <c r="F25" i="6"/>
  <c r="F24" i="6"/>
  <c r="F23" i="6"/>
  <c r="F16" i="6"/>
  <c r="F15" i="6"/>
  <c r="F14" i="6"/>
  <c r="F13" i="6"/>
  <c r="F12" i="6"/>
  <c r="F11" i="6"/>
  <c r="F10" i="6"/>
  <c r="F9" i="6"/>
  <c r="F8" i="6"/>
  <c r="F7" i="6"/>
  <c r="I47" i="6"/>
  <c r="I46" i="6"/>
  <c r="I31" i="6"/>
  <c r="I30" i="6"/>
  <c r="I15" i="6"/>
  <c r="I14" i="6"/>
  <c r="I43" i="6"/>
  <c r="I42" i="6"/>
  <c r="I41" i="6"/>
  <c r="I40" i="6"/>
  <c r="I39" i="6"/>
  <c r="I27" i="6"/>
  <c r="I26" i="6"/>
  <c r="I25" i="6"/>
  <c r="I24" i="6"/>
  <c r="I23" i="6"/>
  <c r="I11" i="6"/>
  <c r="I10" i="6"/>
  <c r="I9" i="6"/>
  <c r="I8" i="6"/>
  <c r="I7" i="6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D11" i="5"/>
  <c r="D10" i="5"/>
  <c r="D8" i="5"/>
  <c r="D7" i="5"/>
  <c r="D6" i="5"/>
  <c r="D5" i="5"/>
  <c r="G6" i="4"/>
  <c r="G5" i="4"/>
  <c r="G4" i="4"/>
  <c r="G3" i="4"/>
  <c r="G2" i="4"/>
  <c r="D4" i="5"/>
  <c r="D12" i="4"/>
  <c r="D11" i="4"/>
  <c r="D10" i="4"/>
  <c r="D9" i="4"/>
  <c r="D8" i="4"/>
  <c r="D7" i="4"/>
  <c r="D6" i="4"/>
  <c r="D5" i="4"/>
  <c r="D4" i="4"/>
  <c r="D3" i="4"/>
  <c r="G9" i="4"/>
  <c r="G8" i="4"/>
  <c r="F29" i="6" l="1"/>
</calcChain>
</file>

<file path=xl/sharedStrings.xml><?xml version="1.0" encoding="utf-8"?>
<sst xmlns="http://schemas.openxmlformats.org/spreadsheetml/2006/main" count="84" uniqueCount="34">
  <si>
    <t># of Heads</t>
  </si>
  <si>
    <t>Heads</t>
  </si>
  <si>
    <t>Freq</t>
  </si>
  <si>
    <t>Five-Number Summary</t>
  </si>
  <si>
    <t>x</t>
  </si>
  <si>
    <t>f</t>
  </si>
  <si>
    <t>Min</t>
  </si>
  <si>
    <t>Q1</t>
  </si>
  <si>
    <t>Median</t>
  </si>
  <si>
    <t>Q3</t>
  </si>
  <si>
    <t>Max</t>
  </si>
  <si>
    <t>Mean</t>
  </si>
  <si>
    <t>StDev</t>
  </si>
  <si>
    <t>n =</t>
  </si>
  <si>
    <t>Probability Problems</t>
  </si>
  <si>
    <t>Population Mean:</t>
  </si>
  <si>
    <t>Population StDev:</t>
  </si>
  <si>
    <t>Normal Distribution</t>
  </si>
  <si>
    <t>Empirical</t>
  </si>
  <si>
    <t>Nasal Heights of 4000-Year Old Egyptian Skulls</t>
  </si>
  <si>
    <t>mm</t>
  </si>
  <si>
    <t>Five-Point Summary</t>
  </si>
  <si>
    <t>1. P(x &gt;= 51.5)</t>
  </si>
  <si>
    <t>2. P(49.5 &lt; x &lt; 53.5)</t>
  </si>
  <si>
    <t>3. P(x &lt; 48.5)</t>
  </si>
  <si>
    <t>Hours of Television Viewing per Week</t>
  </si>
  <si>
    <t>Grade School</t>
  </si>
  <si>
    <t>College</t>
  </si>
  <si>
    <t>Adults 50+</t>
  </si>
  <si>
    <t>Grade School Children</t>
  </si>
  <si>
    <t>Midpoint</t>
  </si>
  <si>
    <t>Q2</t>
  </si>
  <si>
    <t>College Age Adults</t>
  </si>
  <si>
    <t>Adults Aged 50+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</si>
</sst>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1" xfId="1" applyBorder="1" applyAlignment="1">
      <alignment horizontal="center"/>
    </xf>
    <xf numFmtId="0" fontId="1" fillId="0" borderId="0" xfId="1"/>
    <xf numFmtId="0" fontId="1" fillId="0" borderId="0" xfId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2" borderId="5" xfId="1" applyFont="1" applyFill="1" applyBorder="1"/>
    <xf numFmtId="0" fontId="2" fillId="2" borderId="7" xfId="1" applyFont="1" applyFill="1" applyBorder="1"/>
    <xf numFmtId="2" fontId="1" fillId="0" borderId="0" xfId="1" applyNumberFormat="1" applyAlignment="1">
      <alignment horizontal="center"/>
    </xf>
    <xf numFmtId="0" fontId="2" fillId="2" borderId="9" xfId="1" applyFont="1" applyFill="1" applyBorder="1"/>
    <xf numFmtId="0" fontId="2" fillId="2" borderId="11" xfId="1" applyFont="1" applyFill="1" applyBorder="1"/>
    <xf numFmtId="2" fontId="1" fillId="0" borderId="12" xfId="1" applyNumberFormat="1" applyBorder="1" applyAlignment="1">
      <alignment horizontal="center"/>
    </xf>
    <xf numFmtId="0" fontId="2" fillId="2" borderId="13" xfId="1" applyFont="1" applyFill="1" applyBorder="1"/>
    <xf numFmtId="2" fontId="1" fillId="0" borderId="14" xfId="1" applyNumberForma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Border="1" applyAlignment="1"/>
    <xf numFmtId="165" fontId="1" fillId="0" borderId="0" xfId="1" applyNumberFormat="1" applyFill="1" applyBorder="1" applyAlignment="1">
      <alignment horizontal="center"/>
    </xf>
    <xf numFmtId="0" fontId="3" fillId="4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16" xfId="1" applyFont="1" applyFill="1" applyBorder="1"/>
    <xf numFmtId="166" fontId="1" fillId="0" borderId="17" xfId="1" applyNumberFormat="1" applyBorder="1" applyAlignment="1">
      <alignment horizontal="center"/>
    </xf>
    <xf numFmtId="0" fontId="4" fillId="4" borderId="18" xfId="1" applyFont="1" applyFill="1" applyBorder="1"/>
    <xf numFmtId="166" fontId="1" fillId="0" borderId="19" xfId="1" applyNumberFormat="1" applyBorder="1" applyAlignment="1">
      <alignment horizontal="center"/>
    </xf>
    <xf numFmtId="0" fontId="4" fillId="4" borderId="13" xfId="1" applyFont="1" applyFill="1" applyBorder="1"/>
    <xf numFmtId="166" fontId="1" fillId="0" borderId="14" xfId="1" applyNumberFormat="1" applyBorder="1" applyAlignment="1">
      <alignment horizontal="center"/>
    </xf>
    <xf numFmtId="0" fontId="4" fillId="4" borderId="11" xfId="1" applyFont="1" applyFill="1" applyBorder="1"/>
    <xf numFmtId="0" fontId="5" fillId="4" borderId="2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165" fontId="1" fillId="5" borderId="15" xfId="1" applyNumberFormat="1" applyFill="1" applyBorder="1" applyAlignment="1">
      <alignment horizontal="center"/>
    </xf>
    <xf numFmtId="165" fontId="1" fillId="6" borderId="15" xfId="1" applyNumberFormat="1" applyFill="1" applyBorder="1" applyAlignment="1">
      <alignment horizontal="center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18" xfId="1" applyFill="1" applyBorder="1"/>
    <xf numFmtId="2" fontId="1" fillId="0" borderId="19" xfId="1" applyNumberFormat="1" applyFill="1" applyBorder="1"/>
    <xf numFmtId="0" fontId="1" fillId="3" borderId="13" xfId="1" applyFill="1" applyBorder="1"/>
    <xf numFmtId="2" fontId="1" fillId="0" borderId="14" xfId="1" applyNumberFormat="1" applyFill="1" applyBorder="1"/>
    <xf numFmtId="0" fontId="1" fillId="3" borderId="11" xfId="1" applyFill="1" applyBorder="1"/>
    <xf numFmtId="2" fontId="1" fillId="0" borderId="12" xfId="1" applyNumberFormat="1" applyBorder="1"/>
    <xf numFmtId="2" fontId="1" fillId="0" borderId="14" xfId="1" applyNumberFormat="1" applyBorder="1"/>
    <xf numFmtId="0" fontId="2" fillId="8" borderId="2" xfId="1" applyFont="1" applyFill="1" applyBorder="1" applyAlignment="1">
      <alignment horizontal="center"/>
    </xf>
    <xf numFmtId="0" fontId="2" fillId="8" borderId="4" xfId="1" applyFont="1" applyFill="1" applyBorder="1" applyAlignment="1">
      <alignment horizontal="center"/>
    </xf>
    <xf numFmtId="0" fontId="2" fillId="8" borderId="3" xfId="1" applyFont="1" applyFill="1" applyBorder="1" applyAlignment="1">
      <alignment horizontal="center"/>
    </xf>
    <xf numFmtId="0" fontId="1" fillId="8" borderId="20" xfId="1" applyFill="1" applyBorder="1" applyAlignment="1">
      <alignment horizontal="center"/>
    </xf>
    <xf numFmtId="0" fontId="1" fillId="8" borderId="21" xfId="1" applyFill="1" applyBorder="1" applyAlignment="1">
      <alignment horizontal="center"/>
    </xf>
    <xf numFmtId="0" fontId="1" fillId="8" borderId="18" xfId="1" applyFill="1" applyBorder="1"/>
    <xf numFmtId="0" fontId="1" fillId="8" borderId="13" xfId="1" applyFill="1" applyBorder="1"/>
    <xf numFmtId="0" fontId="1" fillId="8" borderId="11" xfId="1" applyFill="1" applyBorder="1"/>
    <xf numFmtId="2" fontId="1" fillId="0" borderId="12" xfId="1" applyNumberFormat="1" applyFill="1" applyBorder="1"/>
    <xf numFmtId="0" fontId="2" fillId="9" borderId="2" xfId="1" applyFont="1" applyFill="1" applyBorder="1" applyAlignment="1">
      <alignment horizontal="center"/>
    </xf>
    <xf numFmtId="0" fontId="2" fillId="9" borderId="4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"/>
    </xf>
    <xf numFmtId="0" fontId="1" fillId="9" borderId="20" xfId="1" applyFill="1" applyBorder="1" applyAlignment="1">
      <alignment horizontal="center"/>
    </xf>
    <xf numFmtId="0" fontId="1" fillId="9" borderId="21" xfId="1" applyFill="1" applyBorder="1" applyAlignment="1">
      <alignment horizontal="center"/>
    </xf>
    <xf numFmtId="0" fontId="1" fillId="9" borderId="18" xfId="1" applyFill="1" applyBorder="1"/>
    <xf numFmtId="2" fontId="1" fillId="0" borderId="19" xfId="1" applyNumberFormat="1" applyBorder="1"/>
    <xf numFmtId="0" fontId="1" fillId="9" borderId="13" xfId="1" applyFill="1" applyBorder="1"/>
    <xf numFmtId="0" fontId="1" fillId="9" borderId="11" xfId="1" applyFill="1" applyBorder="1"/>
    <xf numFmtId="166" fontId="1" fillId="0" borderId="6" xfId="1" applyNumberFormat="1" applyBorder="1" applyAlignment="1">
      <alignment horizontal="center"/>
    </xf>
    <xf numFmtId="166" fontId="1" fillId="0" borderId="8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2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Flipping Eight Coins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'Eight Coins'!$C$3:$C$11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'Eight Coins'!$D$3:$D$11</c:f>
              <c:numCache>
                <c:formatCode>General</c:formatCode>
                <c:ptCount val="9"/>
                <c:pt idx="0">
                  <c:v>1</c:v>
                </c:pt>
                <c:pt idx="1">
                  <c:v>9</c:v>
                </c:pt>
                <c:pt idx="2">
                  <c:v>18</c:v>
                </c:pt>
                <c:pt idx="3">
                  <c:v>43</c:v>
                </c:pt>
                <c:pt idx="4">
                  <c:v>57</c:v>
                </c:pt>
                <c:pt idx="5">
                  <c:v>41</c:v>
                </c:pt>
                <c:pt idx="6">
                  <c:v>21</c:v>
                </c:pt>
                <c:pt idx="7">
                  <c:v>9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2992"/>
        <c:axId val="46161920"/>
      </c:barChart>
      <c:catAx>
        <c:axId val="999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Heads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161920"/>
        <c:crosses val="autoZero"/>
        <c:auto val="1"/>
        <c:lblAlgn val="ctr"/>
        <c:lblOffset val="100"/>
        <c:noMultiLvlLbl val="0"/>
      </c:catAx>
      <c:valAx>
        <c:axId val="4616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97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Nasal Heights of Egyptian Skulls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Skulls!$F$5:$F$17</c:f>
              <c:numCache>
                <c:formatCode>General</c:formatCode>
                <c:ptCount val="1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</c:numCache>
            </c:numRef>
          </c:cat>
          <c:val>
            <c:numRef>
              <c:f>Skulls!$G$5:$G$17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51872"/>
        <c:axId val="90595712"/>
      </c:barChart>
      <c:catAx>
        <c:axId val="847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in Millimeters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95712"/>
        <c:crosses val="autoZero"/>
        <c:auto val="1"/>
        <c:lblAlgn val="ctr"/>
        <c:lblOffset val="100"/>
        <c:noMultiLvlLbl val="0"/>
      </c:catAx>
      <c:valAx>
        <c:axId val="90595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7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School Children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'TV Hours'!$E$7:$E$15</c:f>
              <c:numCache>
                <c:formatCode>General</c:formatCode>
                <c:ptCount val="9"/>
                <c:pt idx="0">
                  <c:v>3</c:v>
                </c:pt>
                <c:pt idx="1">
                  <c:v>10</c:v>
                </c:pt>
                <c:pt idx="2">
                  <c:v>17</c:v>
                </c:pt>
                <c:pt idx="3">
                  <c:v>24</c:v>
                </c:pt>
                <c:pt idx="4">
                  <c:v>31</c:v>
                </c:pt>
                <c:pt idx="5">
                  <c:v>38</c:v>
                </c:pt>
                <c:pt idx="6">
                  <c:v>45</c:v>
                </c:pt>
                <c:pt idx="7">
                  <c:v>52</c:v>
                </c:pt>
                <c:pt idx="8">
                  <c:v>59</c:v>
                </c:pt>
              </c:numCache>
            </c:numRef>
          </c:cat>
          <c:val>
            <c:numRef>
              <c:f>'TV Hours'!$F$7:$F$15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993792"/>
        <c:axId val="73003776"/>
      </c:barChart>
      <c:catAx>
        <c:axId val="729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of TV per 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003776"/>
        <c:crosses val="autoZero"/>
        <c:auto val="1"/>
        <c:lblAlgn val="ctr"/>
        <c:lblOffset val="100"/>
        <c:noMultiLvlLbl val="0"/>
      </c:catAx>
      <c:valAx>
        <c:axId val="7300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99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College Age Adults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'TV Hours'!$E$23:$E$28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numCache>
            </c:numRef>
          </c:cat>
          <c:val>
            <c:numRef>
              <c:f>'TV Hours'!$F$23:$F$28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16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0005376"/>
        <c:axId val="82329600"/>
      </c:barChart>
      <c:catAx>
        <c:axId val="1000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of TV per 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329600"/>
        <c:crosses val="autoZero"/>
        <c:auto val="1"/>
        <c:lblAlgn val="ctr"/>
        <c:lblOffset val="100"/>
        <c:noMultiLvlLbl val="0"/>
      </c:catAx>
      <c:valAx>
        <c:axId val="8232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00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Aged 50+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'TV Hours'!$E$39:$E$45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17</c:v>
                </c:pt>
                <c:pt idx="3">
                  <c:v>24</c:v>
                </c:pt>
                <c:pt idx="4">
                  <c:v>31</c:v>
                </c:pt>
                <c:pt idx="5">
                  <c:v>38</c:v>
                </c:pt>
                <c:pt idx="6">
                  <c:v>45</c:v>
                </c:pt>
              </c:numCache>
            </c:numRef>
          </c:cat>
          <c:val>
            <c:numRef>
              <c:f>'TV Hours'!$F$39:$F$45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6181632"/>
        <c:axId val="156183168"/>
      </c:barChart>
      <c:catAx>
        <c:axId val="1561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of TV per 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183168"/>
        <c:crosses val="autoZero"/>
        <c:auto val="1"/>
        <c:lblAlgn val="ctr"/>
        <c:lblOffset val="100"/>
        <c:noMultiLvlLbl val="0"/>
      </c:catAx>
      <c:valAx>
        <c:axId val="15618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18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12</xdr:row>
      <xdr:rowOff>133350</xdr:rowOff>
    </xdr:from>
    <xdr:to>
      <xdr:col>9</xdr:col>
      <xdr:colOff>152400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</xdr:row>
      <xdr:rowOff>95250</xdr:rowOff>
    </xdr:from>
    <xdr:to>
      <xdr:col>15</xdr:col>
      <xdr:colOff>152400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276225</xdr:rowOff>
    </xdr:from>
    <xdr:to>
      <xdr:col>17</xdr:col>
      <xdr:colOff>95250</xdr:colOff>
      <xdr:row>17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409575</xdr:colOff>
      <xdr:row>18</xdr:row>
      <xdr:rowOff>19050</xdr:rowOff>
    </xdr:from>
    <xdr:to>
      <xdr:col>17</xdr:col>
      <xdr:colOff>104775</xdr:colOff>
      <xdr:row>34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428625</xdr:colOff>
      <xdr:row>35</xdr:row>
      <xdr:rowOff>76200</xdr:rowOff>
    </xdr:from>
    <xdr:to>
      <xdr:col>17</xdr:col>
      <xdr:colOff>123825</xdr:colOff>
      <xdr:row>52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activeCell="B1" sqref="B1"/>
    </sheetView>
  </sheetViews>
  <sheetFormatPr defaultRowHeight="12.75" x14ac:dyDescent="0.2"/>
  <cols>
    <col min="1" max="1" width="9.85546875" style="6" customWidth="1"/>
    <col min="2" max="5" width="9.140625" style="2"/>
    <col min="6" max="7" width="12.140625" style="2" customWidth="1"/>
    <col min="8" max="8" width="9.140625" style="2"/>
    <col min="9" max="9" width="5.140625" style="2" bestFit="1" customWidth="1"/>
    <col min="10" max="12" width="10.42578125" style="2" bestFit="1" customWidth="1"/>
    <col min="13" max="16384" width="9.140625" style="2"/>
  </cols>
  <sheetData>
    <row r="1" spans="1:11" ht="15.75" thickBot="1" x14ac:dyDescent="0.3">
      <c r="A1" s="1" t="s">
        <v>0</v>
      </c>
      <c r="C1" s="3" t="s">
        <v>1</v>
      </c>
      <c r="D1" s="3" t="s">
        <v>2</v>
      </c>
      <c r="F1" s="4" t="s">
        <v>3</v>
      </c>
      <c r="G1" s="5"/>
      <c r="I1"/>
      <c r="J1"/>
      <c r="K1"/>
    </row>
    <row r="2" spans="1:11" ht="15.75" thickBot="1" x14ac:dyDescent="0.3">
      <c r="A2" s="6">
        <v>5</v>
      </c>
      <c r="C2" s="1" t="s">
        <v>4</v>
      </c>
      <c r="D2" s="1" t="s">
        <v>5</v>
      </c>
      <c r="F2" s="7" t="s">
        <v>6</v>
      </c>
      <c r="G2" s="72">
        <f>_xlfn.QUARTILE.INC($A$2:$A$201,0)</f>
        <v>0</v>
      </c>
      <c r="I2"/>
      <c r="J2"/>
      <c r="K2"/>
    </row>
    <row r="3" spans="1:11" ht="15" x14ac:dyDescent="0.25">
      <c r="A3" s="6">
        <v>2</v>
      </c>
      <c r="C3" s="6">
        <v>0</v>
      </c>
      <c r="D3" s="6">
        <f>COUNTIF(A$2:A$201,C3)</f>
        <v>1</v>
      </c>
      <c r="F3" s="8" t="s">
        <v>7</v>
      </c>
      <c r="G3" s="73">
        <f>_xlfn.QUARTILE.INC($A$2:$A$201,1)</f>
        <v>3</v>
      </c>
      <c r="I3"/>
      <c r="J3"/>
      <c r="K3"/>
    </row>
    <row r="4" spans="1:11" ht="15" x14ac:dyDescent="0.25">
      <c r="A4" s="6">
        <v>4</v>
      </c>
      <c r="C4" s="6">
        <v>1</v>
      </c>
      <c r="D4" s="6">
        <f t="shared" ref="D4:D11" si="0">COUNTIF(A$2:A$201,C4)</f>
        <v>9</v>
      </c>
      <c r="F4" s="8" t="s">
        <v>8</v>
      </c>
      <c r="G4" s="73">
        <f>_xlfn.QUARTILE.INC($A$2:$A$201,2)</f>
        <v>4</v>
      </c>
      <c r="I4"/>
      <c r="J4"/>
      <c r="K4"/>
    </row>
    <row r="5" spans="1:11" ht="15" x14ac:dyDescent="0.25">
      <c r="A5" s="6">
        <v>4</v>
      </c>
      <c r="C5" s="6">
        <v>2</v>
      </c>
      <c r="D5" s="6">
        <f t="shared" si="0"/>
        <v>18</v>
      </c>
      <c r="F5" s="8" t="s">
        <v>9</v>
      </c>
      <c r="G5" s="73">
        <f>_xlfn.QUARTILE.INC($A$2:$A$201,3)</f>
        <v>5</v>
      </c>
      <c r="I5"/>
      <c r="J5"/>
      <c r="K5"/>
    </row>
    <row r="6" spans="1:11" ht="15.75" thickBot="1" x14ac:dyDescent="0.3">
      <c r="A6" s="6">
        <v>5</v>
      </c>
      <c r="C6" s="6">
        <v>3</v>
      </c>
      <c r="D6" s="6">
        <f t="shared" si="0"/>
        <v>43</v>
      </c>
      <c r="F6" s="10" t="s">
        <v>10</v>
      </c>
      <c r="G6" s="74">
        <f>_xlfn.QUARTILE.INC($A$2:$A$201,4)</f>
        <v>8</v>
      </c>
      <c r="I6"/>
      <c r="J6"/>
      <c r="K6"/>
    </row>
    <row r="7" spans="1:11" ht="13.5" thickBot="1" x14ac:dyDescent="0.25">
      <c r="A7" s="6">
        <v>2</v>
      </c>
      <c r="C7" s="6">
        <v>4</v>
      </c>
      <c r="D7" s="6">
        <f t="shared" si="0"/>
        <v>57</v>
      </c>
    </row>
    <row r="8" spans="1:11" x14ac:dyDescent="0.2">
      <c r="A8" s="6">
        <v>3</v>
      </c>
      <c r="C8" s="6">
        <v>5</v>
      </c>
      <c r="D8" s="6">
        <f t="shared" si="0"/>
        <v>41</v>
      </c>
      <c r="F8" s="11" t="s">
        <v>11</v>
      </c>
      <c r="G8" s="12">
        <f>AVERAGE(A$2:A$201)</f>
        <v>4.0199999999999996</v>
      </c>
    </row>
    <row r="9" spans="1:11" ht="13.5" thickBot="1" x14ac:dyDescent="0.25">
      <c r="A9" s="6">
        <v>4</v>
      </c>
      <c r="C9" s="6">
        <v>6</v>
      </c>
      <c r="D9" s="6">
        <f t="shared" si="0"/>
        <v>21</v>
      </c>
      <c r="F9" s="13" t="s">
        <v>12</v>
      </c>
      <c r="G9" s="14">
        <f>_xlfn.STDEV.S(A$2:A$201)</f>
        <v>1.4766524684443576</v>
      </c>
    </row>
    <row r="10" spans="1:11" x14ac:dyDescent="0.2">
      <c r="A10" s="6">
        <v>3</v>
      </c>
      <c r="C10" s="6">
        <v>7</v>
      </c>
      <c r="D10" s="6">
        <f t="shared" si="0"/>
        <v>9</v>
      </c>
    </row>
    <row r="11" spans="1:11" ht="13.5" thickBot="1" x14ac:dyDescent="0.25">
      <c r="A11" s="6">
        <v>6</v>
      </c>
      <c r="C11" s="1">
        <v>8</v>
      </c>
      <c r="D11" s="1">
        <f t="shared" si="0"/>
        <v>1</v>
      </c>
    </row>
    <row r="12" spans="1:11" x14ac:dyDescent="0.2">
      <c r="A12" s="6">
        <v>5</v>
      </c>
      <c r="C12" s="15" t="s">
        <v>13</v>
      </c>
      <c r="D12" s="6">
        <f>SUM(D3:D11)</f>
        <v>200</v>
      </c>
    </row>
    <row r="13" spans="1:11" x14ac:dyDescent="0.2">
      <c r="A13" s="6">
        <v>5</v>
      </c>
    </row>
    <row r="14" spans="1:11" x14ac:dyDescent="0.2">
      <c r="A14" s="6">
        <v>4</v>
      </c>
    </row>
    <row r="15" spans="1:11" x14ac:dyDescent="0.2">
      <c r="A15" s="6">
        <v>4</v>
      </c>
    </row>
    <row r="16" spans="1:11" x14ac:dyDescent="0.2">
      <c r="A16" s="6">
        <v>8</v>
      </c>
    </row>
    <row r="17" spans="1:7" ht="15" x14ac:dyDescent="0.25">
      <c r="A17" s="6">
        <v>5</v>
      </c>
      <c r="C17"/>
      <c r="D17"/>
      <c r="E17"/>
      <c r="F17"/>
      <c r="G17"/>
    </row>
    <row r="18" spans="1:7" ht="15" x14ac:dyDescent="0.25">
      <c r="A18" s="6">
        <v>3</v>
      </c>
      <c r="C18"/>
      <c r="D18"/>
      <c r="E18"/>
      <c r="F18"/>
      <c r="G18"/>
    </row>
    <row r="19" spans="1:7" ht="15" x14ac:dyDescent="0.25">
      <c r="A19" s="6">
        <v>3</v>
      </c>
      <c r="C19"/>
      <c r="D19"/>
      <c r="E19"/>
      <c r="F19"/>
      <c r="G19"/>
    </row>
    <row r="20" spans="1:7" ht="15" x14ac:dyDescent="0.25">
      <c r="A20" s="6">
        <v>3</v>
      </c>
      <c r="C20"/>
      <c r="D20"/>
      <c r="E20"/>
      <c r="F20"/>
      <c r="G20"/>
    </row>
    <row r="21" spans="1:7" ht="15" x14ac:dyDescent="0.25">
      <c r="A21" s="6">
        <v>4</v>
      </c>
      <c r="C21"/>
      <c r="D21"/>
      <c r="E21"/>
      <c r="F21"/>
      <c r="G21"/>
    </row>
    <row r="22" spans="1:7" ht="15" x14ac:dyDescent="0.25">
      <c r="A22" s="6">
        <v>3</v>
      </c>
      <c r="C22"/>
      <c r="D22"/>
      <c r="E22"/>
      <c r="F22"/>
      <c r="G22"/>
    </row>
    <row r="23" spans="1:7" ht="15" x14ac:dyDescent="0.25">
      <c r="A23" s="6">
        <v>3</v>
      </c>
      <c r="C23"/>
      <c r="D23"/>
      <c r="E23"/>
      <c r="F23"/>
      <c r="G23"/>
    </row>
    <row r="24" spans="1:7" ht="15" x14ac:dyDescent="0.25">
      <c r="A24" s="6">
        <v>6</v>
      </c>
      <c r="C24"/>
      <c r="D24"/>
      <c r="E24"/>
      <c r="F24"/>
      <c r="G24"/>
    </row>
    <row r="25" spans="1:7" ht="15" x14ac:dyDescent="0.25">
      <c r="A25" s="6">
        <v>4</v>
      </c>
      <c r="C25"/>
      <c r="D25"/>
      <c r="E25"/>
      <c r="F25"/>
      <c r="G25"/>
    </row>
    <row r="26" spans="1:7" ht="15" x14ac:dyDescent="0.25">
      <c r="A26" s="6">
        <v>3</v>
      </c>
      <c r="C26"/>
      <c r="D26"/>
      <c r="E26"/>
      <c r="F26"/>
      <c r="G26"/>
    </row>
    <row r="27" spans="1:7" ht="15" x14ac:dyDescent="0.25">
      <c r="A27" s="6">
        <v>3</v>
      </c>
      <c r="C27"/>
      <c r="D27"/>
      <c r="E27"/>
      <c r="F27"/>
      <c r="G27"/>
    </row>
    <row r="28" spans="1:7" ht="15" x14ac:dyDescent="0.25">
      <c r="A28" s="6">
        <v>3</v>
      </c>
      <c r="C28"/>
      <c r="D28"/>
      <c r="E28"/>
      <c r="F28"/>
      <c r="G28"/>
    </row>
    <row r="29" spans="1:7" ht="15" x14ac:dyDescent="0.25">
      <c r="A29" s="6">
        <v>5</v>
      </c>
      <c r="C29"/>
      <c r="D29"/>
      <c r="E29"/>
      <c r="F29"/>
      <c r="G29"/>
    </row>
    <row r="30" spans="1:7" ht="15" x14ac:dyDescent="0.25">
      <c r="A30" s="6">
        <v>1</v>
      </c>
      <c r="C30"/>
      <c r="D30"/>
      <c r="E30"/>
      <c r="F30"/>
      <c r="G30"/>
    </row>
    <row r="31" spans="1:7" ht="15" x14ac:dyDescent="0.25">
      <c r="A31" s="6">
        <v>6</v>
      </c>
      <c r="C31"/>
      <c r="D31"/>
      <c r="E31"/>
      <c r="F31"/>
      <c r="G31"/>
    </row>
    <row r="32" spans="1:7" ht="15" x14ac:dyDescent="0.25">
      <c r="A32" s="6">
        <v>3</v>
      </c>
      <c r="C32"/>
      <c r="D32"/>
      <c r="E32"/>
      <c r="F32"/>
      <c r="G32"/>
    </row>
    <row r="33" spans="1:7" ht="15" x14ac:dyDescent="0.25">
      <c r="A33" s="6">
        <v>4</v>
      </c>
      <c r="C33"/>
      <c r="D33"/>
      <c r="E33"/>
      <c r="F33"/>
      <c r="G33"/>
    </row>
    <row r="34" spans="1:7" ht="15" x14ac:dyDescent="0.25">
      <c r="A34" s="6">
        <v>5</v>
      </c>
      <c r="C34"/>
      <c r="D34"/>
      <c r="E34"/>
      <c r="F34"/>
      <c r="G34"/>
    </row>
    <row r="35" spans="1:7" ht="15" x14ac:dyDescent="0.25">
      <c r="A35" s="6">
        <v>2</v>
      </c>
      <c r="C35"/>
      <c r="D35"/>
      <c r="E35"/>
      <c r="F35"/>
      <c r="G35"/>
    </row>
    <row r="36" spans="1:7" x14ac:dyDescent="0.2">
      <c r="A36" s="6">
        <v>5</v>
      </c>
      <c r="C36" s="18"/>
      <c r="D36" s="18"/>
      <c r="E36" s="19"/>
      <c r="F36" s="20"/>
    </row>
    <row r="37" spans="1:7" x14ac:dyDescent="0.2">
      <c r="A37" s="6">
        <v>7</v>
      </c>
      <c r="F37" s="20"/>
    </row>
    <row r="38" spans="1:7" x14ac:dyDescent="0.2">
      <c r="A38" s="6">
        <v>4</v>
      </c>
      <c r="C38" s="9"/>
      <c r="D38" s="9"/>
    </row>
    <row r="39" spans="1:7" x14ac:dyDescent="0.2">
      <c r="A39" s="6">
        <v>6</v>
      </c>
      <c r="C39" s="9"/>
      <c r="D39" s="9"/>
    </row>
    <row r="40" spans="1:7" x14ac:dyDescent="0.2">
      <c r="A40" s="6">
        <v>5</v>
      </c>
    </row>
    <row r="41" spans="1:7" x14ac:dyDescent="0.2">
      <c r="A41" s="6">
        <v>4</v>
      </c>
    </row>
    <row r="42" spans="1:7" x14ac:dyDescent="0.2">
      <c r="A42" s="6">
        <v>4</v>
      </c>
    </row>
    <row r="43" spans="1:7" x14ac:dyDescent="0.2">
      <c r="A43" s="6">
        <v>4</v>
      </c>
    </row>
    <row r="44" spans="1:7" x14ac:dyDescent="0.2">
      <c r="A44" s="6">
        <v>5</v>
      </c>
      <c r="C44" s="6"/>
      <c r="D44" s="6"/>
    </row>
    <row r="45" spans="1:7" x14ac:dyDescent="0.2">
      <c r="A45" s="6">
        <v>4</v>
      </c>
      <c r="C45" s="9"/>
      <c r="D45" s="9"/>
    </row>
    <row r="46" spans="1:7" x14ac:dyDescent="0.2">
      <c r="A46" s="6">
        <v>6</v>
      </c>
      <c r="C46" s="9"/>
      <c r="D46" s="9"/>
    </row>
    <row r="47" spans="1:7" x14ac:dyDescent="0.2">
      <c r="A47" s="6">
        <v>4</v>
      </c>
    </row>
    <row r="48" spans="1:7" x14ac:dyDescent="0.2">
      <c r="A48" s="6">
        <v>3</v>
      </c>
    </row>
    <row r="49" spans="1:1" x14ac:dyDescent="0.2">
      <c r="A49" s="6">
        <v>5</v>
      </c>
    </row>
    <row r="50" spans="1:1" x14ac:dyDescent="0.2">
      <c r="A50" s="6">
        <v>6</v>
      </c>
    </row>
    <row r="51" spans="1:1" x14ac:dyDescent="0.2">
      <c r="A51" s="6">
        <v>3</v>
      </c>
    </row>
    <row r="52" spans="1:1" x14ac:dyDescent="0.2">
      <c r="A52" s="6">
        <v>6</v>
      </c>
    </row>
    <row r="53" spans="1:1" x14ac:dyDescent="0.2">
      <c r="A53" s="6">
        <v>6</v>
      </c>
    </row>
    <row r="54" spans="1:1" x14ac:dyDescent="0.2">
      <c r="A54" s="6">
        <v>4</v>
      </c>
    </row>
    <row r="55" spans="1:1" x14ac:dyDescent="0.2">
      <c r="A55" s="6">
        <v>2</v>
      </c>
    </row>
    <row r="56" spans="1:1" x14ac:dyDescent="0.2">
      <c r="A56" s="6">
        <v>4</v>
      </c>
    </row>
    <row r="57" spans="1:1" x14ac:dyDescent="0.2">
      <c r="A57" s="6">
        <v>1</v>
      </c>
    </row>
    <row r="58" spans="1:1" x14ac:dyDescent="0.2">
      <c r="A58" s="6">
        <v>5</v>
      </c>
    </row>
    <row r="59" spans="1:1" x14ac:dyDescent="0.2">
      <c r="A59" s="6">
        <v>3</v>
      </c>
    </row>
    <row r="60" spans="1:1" x14ac:dyDescent="0.2">
      <c r="A60" s="6">
        <v>5</v>
      </c>
    </row>
    <row r="61" spans="1:1" x14ac:dyDescent="0.2">
      <c r="A61" s="6">
        <v>5</v>
      </c>
    </row>
    <row r="62" spans="1:1" x14ac:dyDescent="0.2">
      <c r="A62" s="6">
        <v>5</v>
      </c>
    </row>
    <row r="63" spans="1:1" x14ac:dyDescent="0.2">
      <c r="A63" s="6">
        <v>6</v>
      </c>
    </row>
    <row r="64" spans="1:1" x14ac:dyDescent="0.2">
      <c r="A64" s="6">
        <v>4</v>
      </c>
    </row>
    <row r="65" spans="1:1" x14ac:dyDescent="0.2">
      <c r="A65" s="6">
        <v>3</v>
      </c>
    </row>
    <row r="66" spans="1:1" x14ac:dyDescent="0.2">
      <c r="A66" s="6">
        <v>2</v>
      </c>
    </row>
    <row r="67" spans="1:1" x14ac:dyDescent="0.2">
      <c r="A67" s="6">
        <v>6</v>
      </c>
    </row>
    <row r="68" spans="1:1" x14ac:dyDescent="0.2">
      <c r="A68" s="6">
        <v>5</v>
      </c>
    </row>
    <row r="69" spans="1:1" x14ac:dyDescent="0.2">
      <c r="A69" s="6">
        <v>4</v>
      </c>
    </row>
    <row r="70" spans="1:1" x14ac:dyDescent="0.2">
      <c r="A70" s="6">
        <v>2</v>
      </c>
    </row>
    <row r="71" spans="1:1" x14ac:dyDescent="0.2">
      <c r="A71" s="6">
        <v>4</v>
      </c>
    </row>
    <row r="72" spans="1:1" x14ac:dyDescent="0.2">
      <c r="A72" s="6">
        <v>2</v>
      </c>
    </row>
    <row r="73" spans="1:1" x14ac:dyDescent="0.2">
      <c r="A73" s="6">
        <v>3</v>
      </c>
    </row>
    <row r="74" spans="1:1" x14ac:dyDescent="0.2">
      <c r="A74" s="6">
        <v>6</v>
      </c>
    </row>
    <row r="75" spans="1:1" x14ac:dyDescent="0.2">
      <c r="A75" s="6">
        <v>3</v>
      </c>
    </row>
    <row r="76" spans="1:1" x14ac:dyDescent="0.2">
      <c r="A76" s="6">
        <v>4</v>
      </c>
    </row>
    <row r="77" spans="1:1" x14ac:dyDescent="0.2">
      <c r="A77" s="6">
        <v>3</v>
      </c>
    </row>
    <row r="78" spans="1:1" x14ac:dyDescent="0.2">
      <c r="A78" s="6">
        <v>3</v>
      </c>
    </row>
    <row r="79" spans="1:1" x14ac:dyDescent="0.2">
      <c r="A79" s="6">
        <v>4</v>
      </c>
    </row>
    <row r="80" spans="1:1" x14ac:dyDescent="0.2">
      <c r="A80" s="6">
        <v>5</v>
      </c>
    </row>
    <row r="81" spans="1:1" x14ac:dyDescent="0.2">
      <c r="A81" s="6">
        <v>7</v>
      </c>
    </row>
    <row r="82" spans="1:1" x14ac:dyDescent="0.2">
      <c r="A82" s="6">
        <v>4</v>
      </c>
    </row>
    <row r="83" spans="1:1" x14ac:dyDescent="0.2">
      <c r="A83" s="6">
        <v>3</v>
      </c>
    </row>
    <row r="84" spans="1:1" x14ac:dyDescent="0.2">
      <c r="A84" s="6">
        <v>7</v>
      </c>
    </row>
    <row r="85" spans="1:1" x14ac:dyDescent="0.2">
      <c r="A85" s="6">
        <v>6</v>
      </c>
    </row>
    <row r="86" spans="1:1" x14ac:dyDescent="0.2">
      <c r="A86" s="6">
        <v>4</v>
      </c>
    </row>
    <row r="87" spans="1:1" x14ac:dyDescent="0.2">
      <c r="A87" s="6">
        <v>5</v>
      </c>
    </row>
    <row r="88" spans="1:1" x14ac:dyDescent="0.2">
      <c r="A88" s="6">
        <v>4</v>
      </c>
    </row>
    <row r="89" spans="1:1" x14ac:dyDescent="0.2">
      <c r="A89" s="6">
        <v>5</v>
      </c>
    </row>
    <row r="90" spans="1:1" x14ac:dyDescent="0.2">
      <c r="A90" s="6">
        <v>5</v>
      </c>
    </row>
    <row r="91" spans="1:1" x14ac:dyDescent="0.2">
      <c r="A91" s="6">
        <v>5</v>
      </c>
    </row>
    <row r="92" spans="1:1" x14ac:dyDescent="0.2">
      <c r="A92" s="6">
        <v>3</v>
      </c>
    </row>
    <row r="93" spans="1:1" x14ac:dyDescent="0.2">
      <c r="A93" s="6">
        <v>3</v>
      </c>
    </row>
    <row r="94" spans="1:1" x14ac:dyDescent="0.2">
      <c r="A94" s="6">
        <v>7</v>
      </c>
    </row>
    <row r="95" spans="1:1" x14ac:dyDescent="0.2">
      <c r="A95" s="6">
        <v>4</v>
      </c>
    </row>
    <row r="96" spans="1:1" x14ac:dyDescent="0.2">
      <c r="A96" s="6">
        <v>4</v>
      </c>
    </row>
    <row r="97" spans="1:1" x14ac:dyDescent="0.2">
      <c r="A97" s="6">
        <v>6</v>
      </c>
    </row>
    <row r="98" spans="1:1" x14ac:dyDescent="0.2">
      <c r="A98" s="6">
        <v>4</v>
      </c>
    </row>
    <row r="99" spans="1:1" x14ac:dyDescent="0.2">
      <c r="A99" s="6">
        <v>3</v>
      </c>
    </row>
    <row r="100" spans="1:1" x14ac:dyDescent="0.2">
      <c r="A100" s="6">
        <v>4</v>
      </c>
    </row>
    <row r="101" spans="1:1" x14ac:dyDescent="0.2">
      <c r="A101" s="6">
        <v>5</v>
      </c>
    </row>
    <row r="102" spans="1:1" x14ac:dyDescent="0.2">
      <c r="A102" s="6">
        <v>6</v>
      </c>
    </row>
    <row r="103" spans="1:1" x14ac:dyDescent="0.2">
      <c r="A103" s="6">
        <v>3</v>
      </c>
    </row>
    <row r="104" spans="1:1" x14ac:dyDescent="0.2">
      <c r="A104" s="6">
        <v>2</v>
      </c>
    </row>
    <row r="105" spans="1:1" x14ac:dyDescent="0.2">
      <c r="A105" s="6">
        <v>1</v>
      </c>
    </row>
    <row r="106" spans="1:1" x14ac:dyDescent="0.2">
      <c r="A106" s="6">
        <v>4</v>
      </c>
    </row>
    <row r="107" spans="1:1" x14ac:dyDescent="0.2">
      <c r="A107" s="6">
        <v>6</v>
      </c>
    </row>
    <row r="108" spans="1:1" x14ac:dyDescent="0.2">
      <c r="A108" s="6">
        <v>5</v>
      </c>
    </row>
    <row r="109" spans="1:1" x14ac:dyDescent="0.2">
      <c r="A109" s="6">
        <v>5</v>
      </c>
    </row>
    <row r="110" spans="1:1" x14ac:dyDescent="0.2">
      <c r="A110" s="6">
        <v>4</v>
      </c>
    </row>
    <row r="111" spans="1:1" x14ac:dyDescent="0.2">
      <c r="A111" s="6">
        <v>3</v>
      </c>
    </row>
    <row r="112" spans="1:1" x14ac:dyDescent="0.2">
      <c r="A112" s="6">
        <v>5</v>
      </c>
    </row>
    <row r="113" spans="1:1" x14ac:dyDescent="0.2">
      <c r="A113" s="6">
        <v>4</v>
      </c>
    </row>
    <row r="114" spans="1:1" x14ac:dyDescent="0.2">
      <c r="A114" s="6">
        <v>3</v>
      </c>
    </row>
    <row r="115" spans="1:1" x14ac:dyDescent="0.2">
      <c r="A115" s="6">
        <v>4</v>
      </c>
    </row>
    <row r="116" spans="1:1" x14ac:dyDescent="0.2">
      <c r="A116" s="6">
        <v>3</v>
      </c>
    </row>
    <row r="117" spans="1:1" x14ac:dyDescent="0.2">
      <c r="A117" s="6">
        <v>3</v>
      </c>
    </row>
    <row r="118" spans="1:1" x14ac:dyDescent="0.2">
      <c r="A118" s="6">
        <v>5</v>
      </c>
    </row>
    <row r="119" spans="1:1" x14ac:dyDescent="0.2">
      <c r="A119" s="6">
        <v>3</v>
      </c>
    </row>
    <row r="120" spans="1:1" x14ac:dyDescent="0.2">
      <c r="A120" s="6">
        <v>6</v>
      </c>
    </row>
    <row r="121" spans="1:1" x14ac:dyDescent="0.2">
      <c r="A121" s="6">
        <v>5</v>
      </c>
    </row>
    <row r="122" spans="1:1" x14ac:dyDescent="0.2">
      <c r="A122" s="6">
        <v>3</v>
      </c>
    </row>
    <row r="123" spans="1:1" x14ac:dyDescent="0.2">
      <c r="A123" s="6">
        <v>3</v>
      </c>
    </row>
    <row r="124" spans="1:1" x14ac:dyDescent="0.2">
      <c r="A124" s="6">
        <v>5</v>
      </c>
    </row>
    <row r="125" spans="1:1" x14ac:dyDescent="0.2">
      <c r="A125" s="6">
        <v>1</v>
      </c>
    </row>
    <row r="126" spans="1:1" x14ac:dyDescent="0.2">
      <c r="A126" s="6">
        <v>4</v>
      </c>
    </row>
    <row r="127" spans="1:1" x14ac:dyDescent="0.2">
      <c r="A127" s="6">
        <v>3</v>
      </c>
    </row>
    <row r="128" spans="1:1" x14ac:dyDescent="0.2">
      <c r="A128" s="6">
        <v>5</v>
      </c>
    </row>
    <row r="129" spans="1:1" x14ac:dyDescent="0.2">
      <c r="A129" s="6">
        <v>6</v>
      </c>
    </row>
    <row r="130" spans="1:1" x14ac:dyDescent="0.2">
      <c r="A130" s="6">
        <v>4</v>
      </c>
    </row>
    <row r="131" spans="1:1" x14ac:dyDescent="0.2">
      <c r="A131" s="6">
        <v>4</v>
      </c>
    </row>
    <row r="132" spans="1:1" x14ac:dyDescent="0.2">
      <c r="A132" s="6">
        <v>1</v>
      </c>
    </row>
    <row r="133" spans="1:1" x14ac:dyDescent="0.2">
      <c r="A133" s="6">
        <v>5</v>
      </c>
    </row>
    <row r="134" spans="1:1" x14ac:dyDescent="0.2">
      <c r="A134" s="6">
        <v>4</v>
      </c>
    </row>
    <row r="135" spans="1:1" x14ac:dyDescent="0.2">
      <c r="A135" s="6">
        <v>4</v>
      </c>
    </row>
    <row r="136" spans="1:1" x14ac:dyDescent="0.2">
      <c r="A136" s="6">
        <v>4</v>
      </c>
    </row>
    <row r="137" spans="1:1" x14ac:dyDescent="0.2">
      <c r="A137" s="6">
        <v>4</v>
      </c>
    </row>
    <row r="138" spans="1:1" x14ac:dyDescent="0.2">
      <c r="A138" s="6">
        <v>3</v>
      </c>
    </row>
    <row r="139" spans="1:1" x14ac:dyDescent="0.2">
      <c r="A139" s="6">
        <v>3</v>
      </c>
    </row>
    <row r="140" spans="1:1" x14ac:dyDescent="0.2">
      <c r="A140" s="6">
        <v>5</v>
      </c>
    </row>
    <row r="141" spans="1:1" x14ac:dyDescent="0.2">
      <c r="A141" s="6">
        <v>5</v>
      </c>
    </row>
    <row r="142" spans="1:1" x14ac:dyDescent="0.2">
      <c r="A142" s="6">
        <v>1</v>
      </c>
    </row>
    <row r="143" spans="1:1" x14ac:dyDescent="0.2">
      <c r="A143" s="6">
        <v>4</v>
      </c>
    </row>
    <row r="144" spans="1:1" x14ac:dyDescent="0.2">
      <c r="A144" s="6">
        <v>2</v>
      </c>
    </row>
    <row r="145" spans="1:1" x14ac:dyDescent="0.2">
      <c r="A145" s="6">
        <v>3</v>
      </c>
    </row>
    <row r="146" spans="1:1" x14ac:dyDescent="0.2">
      <c r="A146" s="6">
        <v>2</v>
      </c>
    </row>
    <row r="147" spans="1:1" x14ac:dyDescent="0.2">
      <c r="A147" s="6">
        <v>3</v>
      </c>
    </row>
    <row r="148" spans="1:1" x14ac:dyDescent="0.2">
      <c r="A148" s="6">
        <v>5</v>
      </c>
    </row>
    <row r="149" spans="1:1" x14ac:dyDescent="0.2">
      <c r="A149" s="6">
        <v>7</v>
      </c>
    </row>
    <row r="150" spans="1:1" x14ac:dyDescent="0.2">
      <c r="A150" s="6">
        <v>4</v>
      </c>
    </row>
    <row r="151" spans="1:1" x14ac:dyDescent="0.2">
      <c r="A151" s="6">
        <v>4</v>
      </c>
    </row>
    <row r="152" spans="1:1" x14ac:dyDescent="0.2">
      <c r="A152" s="6">
        <v>4</v>
      </c>
    </row>
    <row r="153" spans="1:1" x14ac:dyDescent="0.2">
      <c r="A153" s="6">
        <v>4</v>
      </c>
    </row>
    <row r="154" spans="1:1" x14ac:dyDescent="0.2">
      <c r="A154" s="6">
        <v>0</v>
      </c>
    </row>
    <row r="155" spans="1:1" x14ac:dyDescent="0.2">
      <c r="A155" s="6">
        <v>5</v>
      </c>
    </row>
    <row r="156" spans="1:1" x14ac:dyDescent="0.2">
      <c r="A156" s="6">
        <v>4</v>
      </c>
    </row>
    <row r="157" spans="1:1" x14ac:dyDescent="0.2">
      <c r="A157" s="6">
        <v>2</v>
      </c>
    </row>
    <row r="158" spans="1:1" x14ac:dyDescent="0.2">
      <c r="A158" s="6">
        <v>3</v>
      </c>
    </row>
    <row r="159" spans="1:1" x14ac:dyDescent="0.2">
      <c r="A159" s="6">
        <v>6</v>
      </c>
    </row>
    <row r="160" spans="1:1" x14ac:dyDescent="0.2">
      <c r="A160" s="6">
        <v>2</v>
      </c>
    </row>
    <row r="161" spans="1:1" x14ac:dyDescent="0.2">
      <c r="A161" s="6">
        <v>5</v>
      </c>
    </row>
    <row r="162" spans="1:1" x14ac:dyDescent="0.2">
      <c r="A162" s="6">
        <v>4</v>
      </c>
    </row>
    <row r="163" spans="1:1" x14ac:dyDescent="0.2">
      <c r="A163" s="6">
        <v>2</v>
      </c>
    </row>
    <row r="164" spans="1:1" x14ac:dyDescent="0.2">
      <c r="A164" s="6">
        <v>6</v>
      </c>
    </row>
    <row r="165" spans="1:1" x14ac:dyDescent="0.2">
      <c r="A165" s="6">
        <v>6</v>
      </c>
    </row>
    <row r="166" spans="1:1" x14ac:dyDescent="0.2">
      <c r="A166" s="6">
        <v>4</v>
      </c>
    </row>
    <row r="167" spans="1:1" x14ac:dyDescent="0.2">
      <c r="A167" s="6">
        <v>5</v>
      </c>
    </row>
    <row r="168" spans="1:1" x14ac:dyDescent="0.2">
      <c r="A168" s="6">
        <v>2</v>
      </c>
    </row>
    <row r="169" spans="1:1" x14ac:dyDescent="0.2">
      <c r="A169" s="6">
        <v>4</v>
      </c>
    </row>
    <row r="170" spans="1:1" x14ac:dyDescent="0.2">
      <c r="A170" s="6">
        <v>3</v>
      </c>
    </row>
    <row r="171" spans="1:1" x14ac:dyDescent="0.2">
      <c r="A171" s="6">
        <v>4</v>
      </c>
    </row>
    <row r="172" spans="1:1" x14ac:dyDescent="0.2">
      <c r="A172" s="6">
        <v>5</v>
      </c>
    </row>
    <row r="173" spans="1:1" x14ac:dyDescent="0.2">
      <c r="A173" s="6">
        <v>4</v>
      </c>
    </row>
    <row r="174" spans="1:1" x14ac:dyDescent="0.2">
      <c r="A174" s="6">
        <v>2</v>
      </c>
    </row>
    <row r="175" spans="1:1" x14ac:dyDescent="0.2">
      <c r="A175" s="6">
        <v>5</v>
      </c>
    </row>
    <row r="176" spans="1:1" x14ac:dyDescent="0.2">
      <c r="A176" s="6">
        <v>7</v>
      </c>
    </row>
    <row r="177" spans="1:1" x14ac:dyDescent="0.2">
      <c r="A177" s="6">
        <v>2</v>
      </c>
    </row>
    <row r="178" spans="1:1" x14ac:dyDescent="0.2">
      <c r="A178" s="6">
        <v>2</v>
      </c>
    </row>
    <row r="179" spans="1:1" x14ac:dyDescent="0.2">
      <c r="A179" s="6">
        <v>1</v>
      </c>
    </row>
    <row r="180" spans="1:1" x14ac:dyDescent="0.2">
      <c r="A180" s="6">
        <v>3</v>
      </c>
    </row>
    <row r="181" spans="1:1" x14ac:dyDescent="0.2">
      <c r="A181" s="6">
        <v>4</v>
      </c>
    </row>
    <row r="182" spans="1:1" x14ac:dyDescent="0.2">
      <c r="A182" s="6">
        <v>3</v>
      </c>
    </row>
    <row r="183" spans="1:1" x14ac:dyDescent="0.2">
      <c r="A183" s="6">
        <v>4</v>
      </c>
    </row>
    <row r="184" spans="1:1" x14ac:dyDescent="0.2">
      <c r="A184" s="6">
        <v>7</v>
      </c>
    </row>
    <row r="185" spans="1:1" x14ac:dyDescent="0.2">
      <c r="A185" s="6">
        <v>6</v>
      </c>
    </row>
    <row r="186" spans="1:1" x14ac:dyDescent="0.2">
      <c r="A186" s="6">
        <v>5</v>
      </c>
    </row>
    <row r="187" spans="1:1" x14ac:dyDescent="0.2">
      <c r="A187" s="6">
        <v>1</v>
      </c>
    </row>
    <row r="188" spans="1:1" x14ac:dyDescent="0.2">
      <c r="A188" s="6">
        <v>2</v>
      </c>
    </row>
    <row r="189" spans="1:1" x14ac:dyDescent="0.2">
      <c r="A189" s="6">
        <v>7</v>
      </c>
    </row>
    <row r="190" spans="1:1" x14ac:dyDescent="0.2">
      <c r="A190" s="6">
        <v>3</v>
      </c>
    </row>
    <row r="191" spans="1:1" x14ac:dyDescent="0.2">
      <c r="A191" s="6">
        <v>4</v>
      </c>
    </row>
    <row r="192" spans="1:1" x14ac:dyDescent="0.2">
      <c r="A192" s="6">
        <v>3</v>
      </c>
    </row>
    <row r="193" spans="1:1" x14ac:dyDescent="0.2">
      <c r="A193" s="6">
        <v>4</v>
      </c>
    </row>
    <row r="194" spans="1:1" x14ac:dyDescent="0.2">
      <c r="A194" s="6">
        <v>4</v>
      </c>
    </row>
    <row r="195" spans="1:1" x14ac:dyDescent="0.2">
      <c r="A195" s="6">
        <v>3</v>
      </c>
    </row>
    <row r="196" spans="1:1" x14ac:dyDescent="0.2">
      <c r="A196" s="6">
        <v>4</v>
      </c>
    </row>
    <row r="197" spans="1:1" x14ac:dyDescent="0.2">
      <c r="A197" s="6">
        <v>7</v>
      </c>
    </row>
    <row r="198" spans="1:1" x14ac:dyDescent="0.2">
      <c r="A198" s="6">
        <v>1</v>
      </c>
    </row>
    <row r="199" spans="1:1" x14ac:dyDescent="0.2">
      <c r="A199" s="6">
        <v>4</v>
      </c>
    </row>
    <row r="200" spans="1:1" x14ac:dyDescent="0.2">
      <c r="A200" s="6">
        <v>5</v>
      </c>
    </row>
    <row r="201" spans="1:1" x14ac:dyDescent="0.2">
      <c r="A201" s="6">
        <v>5</v>
      </c>
    </row>
  </sheetData>
  <mergeCells count="1">
    <mergeCell ref="F1:G1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H1" sqref="H1"/>
    </sheetView>
  </sheetViews>
  <sheetFormatPr defaultRowHeight="12.75" x14ac:dyDescent="0.2"/>
  <cols>
    <col min="1" max="16384" width="9.140625" style="2"/>
  </cols>
  <sheetData>
    <row r="1" spans="1:7" ht="26.45" customHeight="1" x14ac:dyDescent="0.2">
      <c r="A1" s="21" t="s">
        <v>19</v>
      </c>
      <c r="B1" s="21"/>
      <c r="C1" s="21"/>
      <c r="D1" s="21"/>
      <c r="E1" s="21"/>
      <c r="F1" s="21"/>
      <c r="G1" s="21"/>
    </row>
    <row r="2" spans="1:7" ht="13.15" customHeight="1" thickBot="1" x14ac:dyDescent="0.25">
      <c r="A2" s="22"/>
    </row>
    <row r="3" spans="1:7" ht="13.5" thickBot="1" x14ac:dyDescent="0.25">
      <c r="A3" s="1" t="s">
        <v>20</v>
      </c>
      <c r="C3" s="23" t="s">
        <v>21</v>
      </c>
      <c r="D3" s="24"/>
      <c r="F3" s="6" t="s">
        <v>20</v>
      </c>
      <c r="G3" s="6" t="s">
        <v>2</v>
      </c>
    </row>
    <row r="4" spans="1:7" ht="15.75" thickBot="1" x14ac:dyDescent="0.3">
      <c r="A4" s="75">
        <v>49</v>
      </c>
      <c r="C4" s="25" t="s">
        <v>6</v>
      </c>
      <c r="D4" s="26">
        <f>_xlfn.QUARTILE.INC($A$4:$A$33,0)</f>
        <v>44</v>
      </c>
      <c r="F4" s="1" t="s">
        <v>4</v>
      </c>
      <c r="G4" s="1" t="s">
        <v>5</v>
      </c>
    </row>
    <row r="5" spans="1:7" ht="15" x14ac:dyDescent="0.25">
      <c r="A5" s="75">
        <v>48</v>
      </c>
      <c r="C5" s="27" t="s">
        <v>7</v>
      </c>
      <c r="D5" s="28">
        <f>_xlfn.QUARTILE.INC($A$4:$A$33,1)</f>
        <v>49</v>
      </c>
      <c r="F5" s="6">
        <v>44</v>
      </c>
      <c r="G5" s="6">
        <f>COUNTIF($A$4:$A$33,F5)</f>
        <v>1</v>
      </c>
    </row>
    <row r="6" spans="1:7" ht="15" x14ac:dyDescent="0.25">
      <c r="A6" s="75">
        <v>50</v>
      </c>
      <c r="C6" s="27" t="s">
        <v>8</v>
      </c>
      <c r="D6" s="28">
        <f>_xlfn.QUARTILE.INC($A$4:$A$33,2)</f>
        <v>50</v>
      </c>
      <c r="F6" s="6">
        <v>45</v>
      </c>
      <c r="G6" s="6">
        <f t="shared" ref="G6:G17" si="0">COUNTIF($A$4:$A$33,F6)</f>
        <v>0</v>
      </c>
    </row>
    <row r="7" spans="1:7" ht="15" x14ac:dyDescent="0.25">
      <c r="A7" s="75">
        <v>44</v>
      </c>
      <c r="C7" s="27" t="s">
        <v>9</v>
      </c>
      <c r="D7" s="28">
        <f>_xlfn.QUARTILE.INC($A$4:$A$33,3)</f>
        <v>53</v>
      </c>
      <c r="F7" s="6">
        <v>46</v>
      </c>
      <c r="G7" s="6">
        <f t="shared" si="0"/>
        <v>1</v>
      </c>
    </row>
    <row r="8" spans="1:7" ht="15.75" thickBot="1" x14ac:dyDescent="0.3">
      <c r="A8" s="75">
        <v>54</v>
      </c>
      <c r="C8" s="29" t="s">
        <v>10</v>
      </c>
      <c r="D8" s="30">
        <f>_xlfn.QUARTILE.INC($A$4:$A$33,4)</f>
        <v>56</v>
      </c>
      <c r="F8" s="6">
        <v>47</v>
      </c>
      <c r="G8" s="6">
        <f t="shared" si="0"/>
        <v>1</v>
      </c>
    </row>
    <row r="9" spans="1:7" ht="15.75" thickBot="1" x14ac:dyDescent="0.3">
      <c r="A9" s="75">
        <v>56</v>
      </c>
      <c r="F9" s="6">
        <v>48</v>
      </c>
      <c r="G9" s="6">
        <f t="shared" si="0"/>
        <v>4</v>
      </c>
    </row>
    <row r="10" spans="1:7" ht="15" x14ac:dyDescent="0.25">
      <c r="A10" s="75">
        <v>48</v>
      </c>
      <c r="C10" s="31" t="s">
        <v>11</v>
      </c>
      <c r="D10" s="12">
        <f>AVERAGE($A$4:$A$33)</f>
        <v>50.533333333333331</v>
      </c>
      <c r="F10" s="6">
        <v>49</v>
      </c>
      <c r="G10" s="6">
        <f t="shared" si="0"/>
        <v>3</v>
      </c>
    </row>
    <row r="11" spans="1:7" ht="15.75" thickBot="1" x14ac:dyDescent="0.3">
      <c r="A11" s="75">
        <v>48</v>
      </c>
      <c r="C11" s="29" t="s">
        <v>12</v>
      </c>
      <c r="D11" s="14">
        <f>_xlfn.STDEV.S($A$4:$A$33)</f>
        <v>2.7634727444278151</v>
      </c>
      <c r="F11" s="6">
        <v>50</v>
      </c>
      <c r="G11" s="6">
        <f t="shared" si="0"/>
        <v>6</v>
      </c>
    </row>
    <row r="12" spans="1:7" ht="15" x14ac:dyDescent="0.25">
      <c r="A12" s="75">
        <v>51</v>
      </c>
      <c r="F12" s="6">
        <v>51</v>
      </c>
      <c r="G12" s="6">
        <f t="shared" si="0"/>
        <v>5</v>
      </c>
    </row>
    <row r="13" spans="1:7" ht="15" x14ac:dyDescent="0.25">
      <c r="A13" s="75">
        <v>51</v>
      </c>
      <c r="F13" s="6">
        <v>52</v>
      </c>
      <c r="G13" s="6">
        <f t="shared" si="0"/>
        <v>0</v>
      </c>
    </row>
    <row r="14" spans="1:7" ht="15" x14ac:dyDescent="0.25">
      <c r="A14" s="75">
        <v>50</v>
      </c>
      <c r="F14" s="6">
        <v>53</v>
      </c>
      <c r="G14" s="6">
        <f t="shared" si="0"/>
        <v>4</v>
      </c>
    </row>
    <row r="15" spans="1:7" ht="15" x14ac:dyDescent="0.25">
      <c r="A15" s="75">
        <v>53</v>
      </c>
      <c r="F15" s="6">
        <v>54</v>
      </c>
      <c r="G15" s="6">
        <f t="shared" si="0"/>
        <v>3</v>
      </c>
    </row>
    <row r="16" spans="1:7" ht="15" x14ac:dyDescent="0.25">
      <c r="A16" s="75">
        <v>51</v>
      </c>
      <c r="F16" s="6">
        <v>55</v>
      </c>
      <c r="G16" s="6">
        <f t="shared" si="0"/>
        <v>1</v>
      </c>
    </row>
    <row r="17" spans="1:7" ht="15" x14ac:dyDescent="0.25">
      <c r="A17" s="75">
        <v>50</v>
      </c>
      <c r="F17" s="76">
        <v>56</v>
      </c>
      <c r="G17" s="76">
        <f t="shared" si="0"/>
        <v>1</v>
      </c>
    </row>
    <row r="18" spans="1:7" ht="15" x14ac:dyDescent="0.25">
      <c r="A18" s="75">
        <v>51</v>
      </c>
      <c r="F18" s="15" t="s">
        <v>13</v>
      </c>
      <c r="G18" s="6"/>
    </row>
    <row r="19" spans="1:7" ht="15" x14ac:dyDescent="0.25">
      <c r="A19" s="75">
        <v>54</v>
      </c>
    </row>
    <row r="20" spans="1:7" ht="15" x14ac:dyDescent="0.25">
      <c r="A20" s="75">
        <v>50</v>
      </c>
    </row>
    <row r="21" spans="1:7" ht="15" x14ac:dyDescent="0.25">
      <c r="A21" s="75">
        <v>53</v>
      </c>
    </row>
    <row r="22" spans="1:7" ht="15" x14ac:dyDescent="0.25">
      <c r="A22" s="75">
        <v>50</v>
      </c>
      <c r="C22"/>
      <c r="D22"/>
      <c r="E22"/>
    </row>
    <row r="23" spans="1:7" ht="15" x14ac:dyDescent="0.25">
      <c r="A23" s="75">
        <v>49</v>
      </c>
      <c r="C23"/>
      <c r="D23"/>
      <c r="E23"/>
    </row>
    <row r="24" spans="1:7" ht="15" x14ac:dyDescent="0.25">
      <c r="A24" s="75">
        <v>51</v>
      </c>
      <c r="C24"/>
      <c r="D24"/>
      <c r="E24"/>
    </row>
    <row r="25" spans="1:7" ht="15" x14ac:dyDescent="0.25">
      <c r="A25" s="75">
        <v>47</v>
      </c>
      <c r="C25"/>
      <c r="D25"/>
      <c r="E25"/>
    </row>
    <row r="26" spans="1:7" ht="15" x14ac:dyDescent="0.25">
      <c r="A26" s="75">
        <v>53</v>
      </c>
      <c r="C26"/>
      <c r="D26"/>
      <c r="E26"/>
    </row>
    <row r="27" spans="1:7" ht="15" x14ac:dyDescent="0.25">
      <c r="A27" s="75">
        <v>50</v>
      </c>
      <c r="C27"/>
      <c r="D27"/>
      <c r="E27"/>
    </row>
    <row r="28" spans="1:7" ht="15" x14ac:dyDescent="0.25">
      <c r="A28" s="75">
        <v>49</v>
      </c>
      <c r="C28"/>
      <c r="D28"/>
      <c r="E28"/>
    </row>
    <row r="29" spans="1:7" ht="15" x14ac:dyDescent="0.25">
      <c r="A29" s="75">
        <v>55</v>
      </c>
    </row>
    <row r="30" spans="1:7" ht="15" x14ac:dyDescent="0.25">
      <c r="A30" s="75">
        <v>53</v>
      </c>
    </row>
    <row r="31" spans="1:7" ht="15" x14ac:dyDescent="0.25">
      <c r="A31" s="75">
        <v>48</v>
      </c>
    </row>
    <row r="32" spans="1:7" ht="15" x14ac:dyDescent="0.25">
      <c r="A32" s="75">
        <v>54</v>
      </c>
    </row>
    <row r="33" spans="1:7" ht="15" x14ac:dyDescent="0.25">
      <c r="A33" s="75">
        <v>46</v>
      </c>
    </row>
    <row r="39" spans="1:7" ht="13.5" thickBot="1" x14ac:dyDescent="0.25"/>
    <row r="40" spans="1:7" ht="13.5" thickBot="1" x14ac:dyDescent="0.25">
      <c r="A40" s="32" t="s">
        <v>14</v>
      </c>
      <c r="B40" s="33"/>
      <c r="C40" s="33"/>
      <c r="D40" s="33"/>
      <c r="E40" s="33"/>
      <c r="F40" s="33"/>
      <c r="G40" s="34"/>
    </row>
    <row r="42" spans="1:7" x14ac:dyDescent="0.2">
      <c r="A42" s="16" t="s">
        <v>15</v>
      </c>
      <c r="B42" s="16"/>
    </row>
    <row r="43" spans="1:7" x14ac:dyDescent="0.2">
      <c r="A43" s="16" t="s">
        <v>16</v>
      </c>
      <c r="B43" s="16"/>
    </row>
    <row r="45" spans="1:7" x14ac:dyDescent="0.2">
      <c r="A45" s="17" t="s">
        <v>22</v>
      </c>
      <c r="B45" s="17"/>
      <c r="C45" s="17"/>
      <c r="D45" s="35"/>
      <c r="E45" s="2" t="s">
        <v>17</v>
      </c>
    </row>
    <row r="46" spans="1:7" x14ac:dyDescent="0.2">
      <c r="D46" s="36"/>
      <c r="E46" s="2" t="s">
        <v>18</v>
      </c>
    </row>
    <row r="49" spans="1:5" x14ac:dyDescent="0.2">
      <c r="A49" s="17" t="s">
        <v>23</v>
      </c>
      <c r="B49" s="17"/>
      <c r="C49" s="17"/>
      <c r="D49" s="35"/>
      <c r="E49" s="2" t="s">
        <v>17</v>
      </c>
    </row>
    <row r="50" spans="1:5" x14ac:dyDescent="0.2">
      <c r="D50" s="36"/>
      <c r="E50" s="2" t="s">
        <v>18</v>
      </c>
    </row>
    <row r="51" spans="1:5" x14ac:dyDescent="0.2">
      <c r="A51" s="6"/>
      <c r="B51" s="6"/>
    </row>
    <row r="52" spans="1:5" x14ac:dyDescent="0.2">
      <c r="A52" s="9"/>
      <c r="B52" s="9"/>
    </row>
    <row r="53" spans="1:5" x14ac:dyDescent="0.2">
      <c r="A53" s="17" t="s">
        <v>24</v>
      </c>
      <c r="B53" s="17"/>
      <c r="C53" s="17"/>
      <c r="D53" s="35"/>
      <c r="E53" s="2" t="s">
        <v>17</v>
      </c>
    </row>
    <row r="54" spans="1:5" x14ac:dyDescent="0.2">
      <c r="D54" s="36"/>
      <c r="E54" s="2" t="s">
        <v>18</v>
      </c>
    </row>
    <row r="57" spans="1:5" x14ac:dyDescent="0.2">
      <c r="A57" s="18"/>
      <c r="B57" s="18"/>
      <c r="C57" s="19"/>
      <c r="D57" s="20"/>
    </row>
    <row r="58" spans="1:5" x14ac:dyDescent="0.2">
      <c r="D58" s="20"/>
    </row>
    <row r="59" spans="1:5" x14ac:dyDescent="0.2">
      <c r="A59" s="9"/>
      <c r="B59" s="9"/>
    </row>
    <row r="60" spans="1:5" x14ac:dyDescent="0.2">
      <c r="A60" s="9"/>
      <c r="B60" s="9"/>
    </row>
    <row r="65" spans="1:2" x14ac:dyDescent="0.2">
      <c r="A65" s="6"/>
      <c r="B65" s="6"/>
    </row>
    <row r="66" spans="1:2" x14ac:dyDescent="0.2">
      <c r="A66" s="9"/>
      <c r="B66" s="9"/>
    </row>
    <row r="67" spans="1:2" x14ac:dyDescent="0.2">
      <c r="A67" s="9"/>
      <c r="B67" s="9"/>
    </row>
  </sheetData>
  <mergeCells count="8">
    <mergeCell ref="A45:C45"/>
    <mergeCell ref="A49:C49"/>
    <mergeCell ref="A53:C53"/>
    <mergeCell ref="A1:G1"/>
    <mergeCell ref="C3:D3"/>
    <mergeCell ref="A40:G40"/>
    <mergeCell ref="A42:B42"/>
    <mergeCell ref="A43:B43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D1" sqref="D1"/>
    </sheetView>
  </sheetViews>
  <sheetFormatPr defaultRowHeight="12.75" x14ac:dyDescent="0.2"/>
  <cols>
    <col min="1" max="3" width="13.140625" style="2" customWidth="1"/>
    <col min="4" max="16384" width="9.140625" style="2"/>
  </cols>
  <sheetData>
    <row r="1" spans="1:9" ht="27" customHeight="1" thickBot="1" x14ac:dyDescent="0.25">
      <c r="A1" s="37" t="s">
        <v>25</v>
      </c>
      <c r="B1" s="38"/>
      <c r="C1" s="39"/>
    </row>
    <row r="2" spans="1:9" ht="13.5" thickBot="1" x14ac:dyDescent="0.25">
      <c r="A2" s="40" t="s">
        <v>26</v>
      </c>
      <c r="B2" s="40" t="s">
        <v>27</v>
      </c>
      <c r="C2" s="40" t="s">
        <v>28</v>
      </c>
    </row>
    <row r="3" spans="1:9" ht="13.5" thickBot="1" x14ac:dyDescent="0.25">
      <c r="A3" s="6">
        <v>20</v>
      </c>
      <c r="B3" s="6">
        <v>20</v>
      </c>
      <c r="C3" s="6">
        <v>42</v>
      </c>
      <c r="E3" s="41" t="s">
        <v>29</v>
      </c>
      <c r="F3" s="42"/>
      <c r="G3" s="42"/>
      <c r="H3" s="42"/>
      <c r="I3" s="43"/>
    </row>
    <row r="4" spans="1:9" x14ac:dyDescent="0.2">
      <c r="A4" s="6">
        <v>24</v>
      </c>
      <c r="B4" s="6">
        <v>6</v>
      </c>
      <c r="C4" s="6">
        <v>17</v>
      </c>
    </row>
    <row r="5" spans="1:9" ht="13.5" thickBot="1" x14ac:dyDescent="0.25">
      <c r="A5" s="6">
        <v>10</v>
      </c>
      <c r="B5" s="6">
        <v>19</v>
      </c>
      <c r="C5" s="6">
        <v>25</v>
      </c>
      <c r="E5" s="6" t="s">
        <v>30</v>
      </c>
    </row>
    <row r="6" spans="1:9" ht="13.5" thickBot="1" x14ac:dyDescent="0.25">
      <c r="A6" s="6">
        <v>20</v>
      </c>
      <c r="B6" s="6">
        <v>10</v>
      </c>
      <c r="C6" s="6">
        <v>35</v>
      </c>
      <c r="E6" s="44" t="s">
        <v>4</v>
      </c>
      <c r="F6" s="1" t="s">
        <v>5</v>
      </c>
      <c r="H6" s="45" t="s">
        <v>21</v>
      </c>
      <c r="I6" s="46"/>
    </row>
    <row r="7" spans="1:9" x14ac:dyDescent="0.2">
      <c r="A7" s="6">
        <v>14</v>
      </c>
      <c r="B7" s="6">
        <v>12</v>
      </c>
      <c r="C7" s="6">
        <v>20</v>
      </c>
      <c r="E7" s="6">
        <v>3</v>
      </c>
      <c r="F7" s="6">
        <f>COUNTIFS(A$3:A$42,"&gt;="&amp;(E7-3.5),A$3:A$42,"&lt;"&amp;(E7+3.5))</f>
        <v>4</v>
      </c>
      <c r="H7" s="47" t="s">
        <v>6</v>
      </c>
      <c r="I7" s="48">
        <f>_xlfn.QUARTILE.INC($A$3:$A$42,0)</f>
        <v>4</v>
      </c>
    </row>
    <row r="8" spans="1:9" x14ac:dyDescent="0.2">
      <c r="A8" s="6">
        <v>18</v>
      </c>
      <c r="B8" s="6">
        <v>10</v>
      </c>
      <c r="C8" s="6">
        <v>37</v>
      </c>
      <c r="E8" s="6">
        <v>10</v>
      </c>
      <c r="F8" s="6">
        <f t="shared" ref="F8:F15" si="0">COUNTIFS(A$3:A$42,"&gt;="&amp;(E8-3.5),A$3:A$42,"&lt;"&amp;(E8+3.5))</f>
        <v>12</v>
      </c>
      <c r="H8" s="47" t="s">
        <v>7</v>
      </c>
      <c r="I8" s="48">
        <f>_xlfn.QUARTILE.INC($A$3:$A$42,1)</f>
        <v>10</v>
      </c>
    </row>
    <row r="9" spans="1:9" x14ac:dyDescent="0.2">
      <c r="A9" s="6">
        <v>20</v>
      </c>
      <c r="B9" s="6">
        <v>12</v>
      </c>
      <c r="C9" s="6">
        <v>30</v>
      </c>
      <c r="E9" s="6">
        <v>17</v>
      </c>
      <c r="F9" s="6">
        <f t="shared" si="0"/>
        <v>10</v>
      </c>
      <c r="H9" s="47" t="s">
        <v>8</v>
      </c>
      <c r="I9" s="48">
        <f>_xlfn.QUARTILE.INC($A$3:$A$42,2)</f>
        <v>14</v>
      </c>
    </row>
    <row r="10" spans="1:9" x14ac:dyDescent="0.2">
      <c r="A10" s="6">
        <v>10</v>
      </c>
      <c r="B10" s="6">
        <v>10</v>
      </c>
      <c r="C10" s="6">
        <v>25</v>
      </c>
      <c r="E10" s="6">
        <v>24</v>
      </c>
      <c r="F10" s="6">
        <f t="shared" si="0"/>
        <v>4</v>
      </c>
      <c r="H10" s="47" t="s">
        <v>31</v>
      </c>
      <c r="I10" s="48">
        <f>_xlfn.QUARTILE.INC($A$3:$A$42,3)</f>
        <v>25</v>
      </c>
    </row>
    <row r="11" spans="1:9" ht="13.5" thickBot="1" x14ac:dyDescent="0.25">
      <c r="A11" s="6">
        <v>12</v>
      </c>
      <c r="B11" s="6">
        <v>10</v>
      </c>
      <c r="C11" s="6">
        <v>16</v>
      </c>
      <c r="E11" s="6">
        <v>31</v>
      </c>
      <c r="F11" s="6">
        <f t="shared" si="0"/>
        <v>6</v>
      </c>
      <c r="H11" s="49" t="s">
        <v>10</v>
      </c>
      <c r="I11" s="50">
        <f>_xlfn.QUARTILE.INC($A$3:$A$42,4)</f>
        <v>56</v>
      </c>
    </row>
    <row r="12" spans="1:9" x14ac:dyDescent="0.2">
      <c r="A12" s="6">
        <v>23</v>
      </c>
      <c r="B12" s="6">
        <v>8</v>
      </c>
      <c r="C12" s="6">
        <v>16</v>
      </c>
      <c r="E12" s="6">
        <v>38</v>
      </c>
      <c r="F12" s="6">
        <f t="shared" si="0"/>
        <v>2</v>
      </c>
    </row>
    <row r="13" spans="1:9" ht="13.5" thickBot="1" x14ac:dyDescent="0.25">
      <c r="A13" s="6">
        <v>34</v>
      </c>
      <c r="B13" s="6">
        <v>2</v>
      </c>
      <c r="C13" s="6">
        <v>12</v>
      </c>
      <c r="E13" s="6">
        <v>45</v>
      </c>
      <c r="F13" s="6">
        <f t="shared" si="0"/>
        <v>1</v>
      </c>
    </row>
    <row r="14" spans="1:9" x14ac:dyDescent="0.2">
      <c r="A14" s="6">
        <v>14</v>
      </c>
      <c r="B14" s="6">
        <v>15</v>
      </c>
      <c r="C14" s="6">
        <v>14</v>
      </c>
      <c r="E14" s="6">
        <v>52</v>
      </c>
      <c r="F14" s="3">
        <f t="shared" si="0"/>
        <v>0</v>
      </c>
      <c r="H14" s="51" t="s">
        <v>11</v>
      </c>
      <c r="I14" s="52">
        <f>AVERAGE(A$3:A$42)</f>
        <v>18.5</v>
      </c>
    </row>
    <row r="15" spans="1:9" ht="13.5" thickBot="1" x14ac:dyDescent="0.25">
      <c r="A15" s="6">
        <v>30</v>
      </c>
      <c r="B15" s="6">
        <v>7</v>
      </c>
      <c r="C15" s="6">
        <v>42</v>
      </c>
      <c r="E15" s="1">
        <v>59</v>
      </c>
      <c r="F15" s="1">
        <f t="shared" si="0"/>
        <v>1</v>
      </c>
      <c r="H15" s="49" t="s">
        <v>12</v>
      </c>
      <c r="I15" s="53">
        <f>_xlfn.STDEV.S(A$3:A$42)</f>
        <v>11.404002895969557</v>
      </c>
    </row>
    <row r="16" spans="1:9" x14ac:dyDescent="0.2">
      <c r="A16" s="6">
        <v>28</v>
      </c>
      <c r="B16" s="6">
        <v>9</v>
      </c>
      <c r="C16" s="6">
        <v>45</v>
      </c>
      <c r="E16" s="15" t="s">
        <v>13</v>
      </c>
      <c r="F16" s="6">
        <f>SUM(F7:F15)</f>
        <v>40</v>
      </c>
    </row>
    <row r="17" spans="1:9" x14ac:dyDescent="0.2">
      <c r="A17" s="6">
        <v>12</v>
      </c>
      <c r="B17" s="6">
        <v>1</v>
      </c>
      <c r="C17" s="6">
        <v>36</v>
      </c>
    </row>
    <row r="18" spans="1:9" ht="13.5" thickBot="1" x14ac:dyDescent="0.25">
      <c r="A18" s="6">
        <v>28</v>
      </c>
      <c r="B18" s="6">
        <v>10</v>
      </c>
      <c r="C18" s="6">
        <v>30</v>
      </c>
    </row>
    <row r="19" spans="1:9" ht="13.5" thickBot="1" x14ac:dyDescent="0.25">
      <c r="A19" s="6">
        <v>28</v>
      </c>
      <c r="B19" s="6">
        <v>10</v>
      </c>
      <c r="C19" s="6">
        <v>20</v>
      </c>
      <c r="E19" s="54" t="s">
        <v>32</v>
      </c>
      <c r="F19" s="55"/>
      <c r="G19" s="55"/>
      <c r="H19" s="55"/>
      <c r="I19" s="56"/>
    </row>
    <row r="20" spans="1:9" x14ac:dyDescent="0.2">
      <c r="A20" s="6">
        <v>4</v>
      </c>
      <c r="B20" s="6">
        <v>20</v>
      </c>
      <c r="C20" s="6">
        <v>48</v>
      </c>
    </row>
    <row r="21" spans="1:9" ht="13.5" thickBot="1" x14ac:dyDescent="0.25">
      <c r="A21" s="6">
        <v>4</v>
      </c>
      <c r="B21" s="6">
        <v>1</v>
      </c>
      <c r="C21" s="6">
        <v>21</v>
      </c>
      <c r="E21" s="6" t="s">
        <v>30</v>
      </c>
    </row>
    <row r="22" spans="1:9" ht="13.5" thickBot="1" x14ac:dyDescent="0.25">
      <c r="A22" s="6">
        <v>4</v>
      </c>
      <c r="B22" s="6">
        <v>6</v>
      </c>
      <c r="C22" s="6">
        <v>20</v>
      </c>
      <c r="E22" s="44" t="s">
        <v>4</v>
      </c>
      <c r="F22" s="1" t="s">
        <v>5</v>
      </c>
      <c r="H22" s="57" t="s">
        <v>21</v>
      </c>
      <c r="I22" s="58"/>
    </row>
    <row r="23" spans="1:9" x14ac:dyDescent="0.2">
      <c r="A23" s="6">
        <v>14</v>
      </c>
      <c r="B23" s="6">
        <v>14</v>
      </c>
      <c r="C23" s="6">
        <v>3</v>
      </c>
      <c r="E23" s="6">
        <v>2</v>
      </c>
      <c r="F23" s="6">
        <f>COUNTIFS(B$3:B$42,"&gt;="&amp;(E23-2.5),B$3:B$42,"&lt;"&amp;(E23+2.5))</f>
        <v>5</v>
      </c>
      <c r="H23" s="59" t="s">
        <v>6</v>
      </c>
      <c r="I23" s="48">
        <f>_xlfn.QUARTILE.INC($B$3:$B$42,0)</f>
        <v>1</v>
      </c>
    </row>
    <row r="24" spans="1:9" x14ac:dyDescent="0.2">
      <c r="A24" s="6">
        <v>14</v>
      </c>
      <c r="B24" s="6">
        <v>10</v>
      </c>
      <c r="C24" s="6">
        <v>18</v>
      </c>
      <c r="E24" s="6">
        <v>7</v>
      </c>
      <c r="F24" s="6">
        <f t="shared" ref="F24:F28" si="1">COUNTIFS(B$3:B$42,"&gt;="&amp;(E24-2.5),B$3:B$42,"&lt;"&amp;(E24+2.5))</f>
        <v>7</v>
      </c>
      <c r="H24" s="59" t="s">
        <v>7</v>
      </c>
      <c r="I24" s="48">
        <f>_xlfn.QUARTILE.INC($B$3:$B$42,1)</f>
        <v>8</v>
      </c>
    </row>
    <row r="25" spans="1:9" x14ac:dyDescent="0.2">
      <c r="A25" s="6">
        <v>10</v>
      </c>
      <c r="B25" s="6">
        <v>1</v>
      </c>
      <c r="C25" s="6">
        <v>20</v>
      </c>
      <c r="E25" s="6">
        <v>12</v>
      </c>
      <c r="F25" s="6">
        <f t="shared" si="1"/>
        <v>16</v>
      </c>
      <c r="H25" s="59" t="s">
        <v>8</v>
      </c>
      <c r="I25" s="48">
        <f>_xlfn.QUARTILE.INC($B$3:$B$42,2)</f>
        <v>10</v>
      </c>
    </row>
    <row r="26" spans="1:9" x14ac:dyDescent="0.2">
      <c r="A26" s="6">
        <v>35</v>
      </c>
      <c r="B26" s="6">
        <v>10</v>
      </c>
      <c r="C26" s="6">
        <v>3</v>
      </c>
      <c r="E26" s="6">
        <v>17</v>
      </c>
      <c r="F26" s="6">
        <f t="shared" si="1"/>
        <v>6</v>
      </c>
      <c r="H26" s="59" t="s">
        <v>31</v>
      </c>
      <c r="I26" s="48">
        <f>_xlfn.QUARTILE.INC($B$3:$B$42,3)</f>
        <v>15</v>
      </c>
    </row>
    <row r="27" spans="1:9" ht="13.5" thickBot="1" x14ac:dyDescent="0.25">
      <c r="A27" s="6">
        <v>56</v>
      </c>
      <c r="B27" s="6">
        <v>10</v>
      </c>
      <c r="C27" s="6">
        <v>28</v>
      </c>
      <c r="E27" s="6">
        <v>22</v>
      </c>
      <c r="F27" s="6">
        <f t="shared" si="1"/>
        <v>4</v>
      </c>
      <c r="H27" s="60" t="s">
        <v>10</v>
      </c>
      <c r="I27" s="50">
        <f>_xlfn.QUARTILE.INC($B$3:$B$42,4)</f>
        <v>25</v>
      </c>
    </row>
    <row r="28" spans="1:9" ht="13.5" thickBot="1" x14ac:dyDescent="0.25">
      <c r="A28" s="6">
        <v>28</v>
      </c>
      <c r="B28" s="6">
        <v>15</v>
      </c>
      <c r="C28" s="6">
        <v>3</v>
      </c>
      <c r="E28" s="1">
        <v>27</v>
      </c>
      <c r="F28" s="1">
        <f t="shared" si="1"/>
        <v>2</v>
      </c>
    </row>
    <row r="29" spans="1:9" ht="13.5" thickBot="1" x14ac:dyDescent="0.25">
      <c r="A29" s="6">
        <v>42</v>
      </c>
      <c r="B29" s="6">
        <v>18</v>
      </c>
      <c r="C29" s="6">
        <v>13</v>
      </c>
      <c r="E29" s="15" t="s">
        <v>13</v>
      </c>
      <c r="F29" s="6">
        <f>SUM(F23:F28)</f>
        <v>40</v>
      </c>
    </row>
    <row r="30" spans="1:9" x14ac:dyDescent="0.2">
      <c r="A30" s="6">
        <v>10</v>
      </c>
      <c r="B30" s="6">
        <v>15</v>
      </c>
      <c r="C30" s="6">
        <v>10</v>
      </c>
      <c r="H30" s="61" t="s">
        <v>11</v>
      </c>
      <c r="I30" s="62">
        <f>AVERAGE(B$3:B$42)</f>
        <v>11.6</v>
      </c>
    </row>
    <row r="31" spans="1:9" ht="13.5" thickBot="1" x14ac:dyDescent="0.25">
      <c r="A31" s="6">
        <v>10</v>
      </c>
      <c r="B31" s="6">
        <v>12</v>
      </c>
      <c r="C31" s="6">
        <v>21</v>
      </c>
      <c r="H31" s="60" t="s">
        <v>12</v>
      </c>
      <c r="I31" s="50">
        <f>_xlfn.STDEV.S(B$3:B$42)</f>
        <v>6.1218398441092106</v>
      </c>
    </row>
    <row r="32" spans="1:9" x14ac:dyDescent="0.2">
      <c r="A32" s="6">
        <v>35</v>
      </c>
      <c r="B32" s="6">
        <v>6</v>
      </c>
      <c r="C32" s="6">
        <v>28</v>
      </c>
    </row>
    <row r="33" spans="1:9" x14ac:dyDescent="0.2">
      <c r="A33" s="6">
        <v>7</v>
      </c>
      <c r="B33" s="6">
        <v>20</v>
      </c>
      <c r="C33" s="6">
        <v>35</v>
      </c>
    </row>
    <row r="34" spans="1:9" ht="13.5" thickBot="1" x14ac:dyDescent="0.25">
      <c r="A34" s="6">
        <v>20</v>
      </c>
      <c r="B34" s="6">
        <v>4</v>
      </c>
      <c r="C34" s="6">
        <v>28</v>
      </c>
    </row>
    <row r="35" spans="1:9" ht="13.5" thickBot="1" x14ac:dyDescent="0.25">
      <c r="A35" s="6">
        <v>8</v>
      </c>
      <c r="B35" s="6">
        <v>14</v>
      </c>
      <c r="C35" s="6">
        <v>30</v>
      </c>
      <c r="E35" s="63" t="s">
        <v>33</v>
      </c>
      <c r="F35" s="64"/>
      <c r="G35" s="64"/>
      <c r="H35" s="64"/>
      <c r="I35" s="65"/>
    </row>
    <row r="36" spans="1:9" x14ac:dyDescent="0.2">
      <c r="A36" s="6">
        <v>10</v>
      </c>
      <c r="B36" s="6">
        <v>10</v>
      </c>
      <c r="C36" s="6">
        <v>21</v>
      </c>
    </row>
    <row r="37" spans="1:9" ht="13.5" thickBot="1" x14ac:dyDescent="0.25">
      <c r="A37" s="6">
        <v>10</v>
      </c>
      <c r="B37" s="6">
        <v>14</v>
      </c>
      <c r="C37" s="6">
        <v>48</v>
      </c>
      <c r="E37" s="6" t="s">
        <v>30</v>
      </c>
    </row>
    <row r="38" spans="1:9" ht="13.5" thickBot="1" x14ac:dyDescent="0.25">
      <c r="A38" s="6">
        <v>12</v>
      </c>
      <c r="B38" s="6">
        <v>20</v>
      </c>
      <c r="C38" s="6">
        <v>3</v>
      </c>
      <c r="E38" s="44" t="s">
        <v>4</v>
      </c>
      <c r="F38" s="1" t="s">
        <v>5</v>
      </c>
      <c r="H38" s="66" t="s">
        <v>21</v>
      </c>
      <c r="I38" s="67"/>
    </row>
    <row r="39" spans="1:9" x14ac:dyDescent="0.2">
      <c r="A39" s="6">
        <v>14</v>
      </c>
      <c r="B39" s="6">
        <v>25</v>
      </c>
      <c r="C39" s="6">
        <v>25</v>
      </c>
      <c r="E39" s="6">
        <v>3</v>
      </c>
      <c r="F39" s="6">
        <f>COUNTIFS(C$3:C$42,"&gt;="&amp;(E39-3.5),C$3:C$42,"&lt;"&amp;(E39+3.5))</f>
        <v>4</v>
      </c>
      <c r="H39" s="68" t="s">
        <v>6</v>
      </c>
      <c r="I39" s="69">
        <f>_xlfn.QUARTILE.INC($C$3:$C$42,0)</f>
        <v>3</v>
      </c>
    </row>
    <row r="40" spans="1:9" x14ac:dyDescent="0.2">
      <c r="A40" s="6">
        <v>21</v>
      </c>
      <c r="B40" s="6">
        <v>25</v>
      </c>
      <c r="C40" s="6">
        <v>20</v>
      </c>
      <c r="E40" s="6">
        <v>10</v>
      </c>
      <c r="F40" s="6">
        <f t="shared" ref="F40:F45" si="2">COUNTIFS(C$3:C$42,"&gt;="&amp;(E40-3.5),C$3:C$42,"&lt;"&amp;(E40+3.5))</f>
        <v>3</v>
      </c>
      <c r="H40" s="68" t="s">
        <v>7</v>
      </c>
      <c r="I40" s="69">
        <f>_xlfn.QUARTILE.INC($C$3:$C$42,1)</f>
        <v>16.75</v>
      </c>
    </row>
    <row r="41" spans="1:9" x14ac:dyDescent="0.2">
      <c r="A41" s="6">
        <v>21</v>
      </c>
      <c r="B41" s="6">
        <v>15</v>
      </c>
      <c r="C41" s="6">
        <v>25</v>
      </c>
      <c r="E41" s="6">
        <v>17</v>
      </c>
      <c r="F41" s="6">
        <f t="shared" si="2"/>
        <v>11</v>
      </c>
      <c r="H41" s="68" t="s">
        <v>8</v>
      </c>
      <c r="I41" s="69">
        <f>_xlfn.QUARTILE.INC($C$3:$C$42,2)</f>
        <v>21</v>
      </c>
    </row>
    <row r="42" spans="1:9" x14ac:dyDescent="0.2">
      <c r="A42" s="6">
        <v>6</v>
      </c>
      <c r="B42" s="6">
        <v>8</v>
      </c>
      <c r="C42" s="6">
        <v>20</v>
      </c>
      <c r="E42" s="6">
        <v>24</v>
      </c>
      <c r="F42" s="6">
        <f t="shared" si="2"/>
        <v>7</v>
      </c>
      <c r="H42" s="68" t="s">
        <v>31</v>
      </c>
      <c r="I42" s="69">
        <f>_xlfn.QUARTILE.INC($C$3:$C$42,3)</f>
        <v>30</v>
      </c>
    </row>
    <row r="43" spans="1:9" ht="13.5" thickBot="1" x14ac:dyDescent="0.25">
      <c r="E43" s="6">
        <v>31</v>
      </c>
      <c r="F43" s="6">
        <f t="shared" si="2"/>
        <v>6</v>
      </c>
      <c r="H43" s="70" t="s">
        <v>10</v>
      </c>
      <c r="I43" s="53">
        <f>_xlfn.QUARTILE.INC($C$3:$C$42,4)</f>
        <v>48</v>
      </c>
    </row>
    <row r="44" spans="1:9" x14ac:dyDescent="0.2">
      <c r="E44" s="6">
        <v>38</v>
      </c>
      <c r="F44" s="6">
        <f t="shared" si="2"/>
        <v>4</v>
      </c>
    </row>
    <row r="45" spans="1:9" ht="13.5" thickBot="1" x14ac:dyDescent="0.25">
      <c r="E45" s="1">
        <v>45</v>
      </c>
      <c r="F45" s="1">
        <f t="shared" si="2"/>
        <v>5</v>
      </c>
    </row>
    <row r="46" spans="1:9" x14ac:dyDescent="0.2">
      <c r="E46" s="15" t="s">
        <v>13</v>
      </c>
      <c r="F46" s="6">
        <f>SUM(F39:F45)</f>
        <v>40</v>
      </c>
      <c r="H46" s="71" t="s">
        <v>11</v>
      </c>
      <c r="I46" s="52">
        <f>AVERAGE(C$3:C$42)</f>
        <v>23.824999999999999</v>
      </c>
    </row>
    <row r="47" spans="1:9" ht="13.5" thickBot="1" x14ac:dyDescent="0.25">
      <c r="H47" s="70" t="s">
        <v>12</v>
      </c>
      <c r="I47" s="53">
        <f>_xlfn.STDEV.S(C$3:C$42)</f>
        <v>11.99975961297687</v>
      </c>
    </row>
  </sheetData>
  <mergeCells count="7">
    <mergeCell ref="H38:I38"/>
    <mergeCell ref="A1:C1"/>
    <mergeCell ref="E3:I3"/>
    <mergeCell ref="H6:I6"/>
    <mergeCell ref="E19:I19"/>
    <mergeCell ref="H22:I22"/>
    <mergeCell ref="E35:I35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Eight Coins</vt:lpstr>
      <vt:lpstr>Skulls</vt:lpstr>
      <vt:lpstr>TV Hours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2012-09-26T16:07:00Z</dcterms:created>
  <dcterms:modified xsi:type="dcterms:W3CDTF">2012-09-26T16:50:14Z</dcterms:modified>
</cp:coreProperties>
</file>